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45" yWindow="105" windowWidth="9600" windowHeight="11925" activeTab="2"/>
  </bookViews>
  <sheets>
    <sheet name="Start Here" sheetId="2" r:id="rId1"/>
    <sheet name="Product Costings" sheetId="1" r:id="rId2"/>
    <sheet name="Sales FC" sheetId="3" r:id="rId3"/>
  </sheets>
  <calcPr calcId="145621"/>
</workbook>
</file>

<file path=xl/calcChain.xml><?xml version="1.0" encoding="utf-8"?>
<calcChain xmlns="http://schemas.openxmlformats.org/spreadsheetml/2006/main">
  <c r="O15" i="3" l="1"/>
  <c r="D14" i="3"/>
  <c r="E14" i="3"/>
  <c r="F14" i="3"/>
  <c r="G14" i="3"/>
  <c r="H14" i="3"/>
  <c r="I14" i="3"/>
  <c r="J14" i="3"/>
  <c r="K14" i="3"/>
  <c r="L14" i="3"/>
  <c r="M14" i="3"/>
  <c r="N14" i="3"/>
  <c r="O14" i="3"/>
  <c r="C14" i="3"/>
  <c r="O11" i="3"/>
  <c r="O12" i="3"/>
  <c r="D12" i="3"/>
  <c r="E12" i="3"/>
  <c r="F12" i="3"/>
  <c r="G12" i="3"/>
  <c r="H12" i="3"/>
  <c r="I12" i="3"/>
  <c r="J12" i="3"/>
  <c r="K12" i="3"/>
  <c r="L12" i="3"/>
  <c r="M12" i="3"/>
  <c r="N12" i="3"/>
  <c r="C12" i="3"/>
  <c r="J11" i="3"/>
  <c r="K11" i="3"/>
  <c r="L11" i="3"/>
  <c r="M11" i="3"/>
  <c r="N11" i="3"/>
  <c r="H11" i="3"/>
  <c r="I11" i="3"/>
  <c r="D11" i="3"/>
  <c r="E11" i="3"/>
  <c r="F11" i="3"/>
  <c r="G11" i="3"/>
  <c r="C11" i="3"/>
  <c r="O8" i="3"/>
  <c r="O9" i="3"/>
  <c r="D9" i="3"/>
  <c r="E9" i="3"/>
  <c r="F9" i="3"/>
  <c r="G9" i="3"/>
  <c r="H9" i="3"/>
  <c r="I9" i="3"/>
  <c r="J9" i="3"/>
  <c r="K9" i="3"/>
  <c r="L9" i="3"/>
  <c r="M9" i="3"/>
  <c r="N9" i="3"/>
  <c r="C9" i="3"/>
  <c r="D8" i="3"/>
  <c r="E8" i="3"/>
  <c r="F8" i="3"/>
  <c r="G8" i="3"/>
  <c r="H8" i="3"/>
  <c r="I8" i="3"/>
  <c r="J8" i="3"/>
  <c r="K8" i="3"/>
  <c r="L8" i="3"/>
  <c r="M8" i="3"/>
  <c r="N8" i="3"/>
  <c r="C8" i="3"/>
  <c r="O6" i="3"/>
  <c r="O5" i="3"/>
  <c r="D6" i="3"/>
  <c r="E6" i="3"/>
  <c r="F6" i="3"/>
  <c r="G6" i="3"/>
  <c r="H6" i="3"/>
  <c r="I6" i="3"/>
  <c r="J6" i="3"/>
  <c r="K6" i="3"/>
  <c r="L6" i="3"/>
  <c r="M6" i="3"/>
  <c r="N6" i="3"/>
  <c r="C6" i="3"/>
  <c r="E5" i="3"/>
  <c r="F5" i="3"/>
  <c r="G5" i="3"/>
  <c r="H5" i="3"/>
  <c r="I5" i="3"/>
  <c r="J5" i="3"/>
  <c r="K5" i="3"/>
  <c r="L5" i="3"/>
  <c r="M5" i="3"/>
  <c r="N5" i="3"/>
  <c r="D5" i="3"/>
  <c r="C5" i="3"/>
  <c r="O4" i="3"/>
  <c r="O3" i="3"/>
  <c r="J17" i="1" l="1"/>
  <c r="J16" i="1"/>
  <c r="J15" i="1"/>
  <c r="J14" i="1"/>
  <c r="J13" i="1"/>
  <c r="I17" i="1"/>
  <c r="I16" i="1"/>
  <c r="I15" i="1"/>
  <c r="I14" i="1"/>
  <c r="I13" i="1"/>
  <c r="H17" i="1"/>
  <c r="H16" i="1"/>
  <c r="H15" i="1"/>
  <c r="H14" i="1"/>
  <c r="H13" i="1"/>
  <c r="E26" i="1"/>
  <c r="E22" i="1"/>
  <c r="E23" i="1"/>
  <c r="E24" i="1"/>
  <c r="E25" i="1"/>
  <c r="E21" i="1"/>
  <c r="E17" i="1"/>
  <c r="E13" i="1"/>
  <c r="E14" i="1"/>
  <c r="E15" i="1"/>
  <c r="E16" i="1"/>
  <c r="E12" i="1"/>
  <c r="E4" i="1"/>
  <c r="E5" i="1"/>
  <c r="E6" i="1"/>
  <c r="E7" i="1"/>
  <c r="E3" i="1"/>
  <c r="E8" i="1" l="1"/>
</calcChain>
</file>

<file path=xl/sharedStrings.xml><?xml version="1.0" encoding="utf-8"?>
<sst xmlns="http://schemas.openxmlformats.org/spreadsheetml/2006/main" count="88" uniqueCount="53">
  <si>
    <t>DIRECT Costs of Production/Sale</t>
  </si>
  <si>
    <t>Product A</t>
  </si>
  <si>
    <t>Cost per</t>
  </si>
  <si>
    <t>Unit of Measure</t>
  </si>
  <si>
    <t>No. of items</t>
  </si>
  <si>
    <t>unit cost</t>
  </si>
  <si>
    <t>Packaging &amp; labelling cost</t>
  </si>
  <si>
    <t>Material cost 1</t>
  </si>
  <si>
    <t>Material cost 2</t>
  </si>
  <si>
    <t>Direct Labour cost</t>
  </si>
  <si>
    <t>Other direct cost</t>
  </si>
  <si>
    <t>Total DIRECT cost per unit</t>
  </si>
  <si>
    <t>per kilo</t>
  </si>
  <si>
    <t>per metre</t>
  </si>
  <si>
    <t>pack</t>
  </si>
  <si>
    <t>per hour</t>
  </si>
  <si>
    <t>each</t>
  </si>
  <si>
    <t>Product B</t>
  </si>
  <si>
    <t>Unit of measure</t>
  </si>
  <si>
    <t>Product C</t>
  </si>
  <si>
    <t>other direct cost</t>
  </si>
  <si>
    <t>Total direct cost per unit</t>
  </si>
  <si>
    <t>This spreadsheet was created by the West &amp; North Yorkshire Chamber for use on training courses. No responsibility can be accepted for the reliability of the data entered by users of the tool</t>
  </si>
  <si>
    <t>NOTES:</t>
  </si>
  <si>
    <t>Insert your own values in columns A,B,C and D</t>
  </si>
  <si>
    <t>The unit cost of production or sale will calculate automatically</t>
  </si>
  <si>
    <t>Insert extra rows as required above the 'Total' row</t>
  </si>
  <si>
    <t>depending on the markup you chose</t>
  </si>
  <si>
    <t>Various sale prices can be calculated below, depending</t>
  </si>
  <si>
    <t>Calculate your sale price per unit</t>
  </si>
  <si>
    <t>Mark-up</t>
  </si>
  <si>
    <t>Use the total direct cost of each product on column B,</t>
  </si>
  <si>
    <t>row 3 and 4 of the Sales Forecast (next tab)</t>
  </si>
  <si>
    <t>Choose your sale price for each product above and enter</t>
  </si>
  <si>
    <t>the value in column B rows 8 and 9 of the Sales Forecast</t>
  </si>
  <si>
    <t>This spreadsheet has been created for the users of  the Start &amp; Grow Yorkshire Website and our training courses.</t>
  </si>
  <si>
    <t>Open the ' Product Costings' tab to calculate your direct costs of producing each product or service you sell</t>
  </si>
  <si>
    <t>Open the 'Sales FC' tab to estimate how much you can sell each year, what it will cost and the gross profit you can make.</t>
  </si>
  <si>
    <t>www.startupandgrowyorkshire.co.uk</t>
  </si>
  <si>
    <t>TOTAL</t>
  </si>
  <si>
    <t>Month 1</t>
  </si>
  <si>
    <t>Direct cost</t>
  </si>
  <si>
    <t>COSTS A</t>
  </si>
  <si>
    <t>COSTS B</t>
  </si>
  <si>
    <t xml:space="preserve">SALES A </t>
  </si>
  <si>
    <t>SALES B</t>
  </si>
  <si>
    <t>Unit Price</t>
  </si>
  <si>
    <t>Total Sales</t>
  </si>
  <si>
    <t>Total Dir Costs</t>
  </si>
  <si>
    <t>Gross Profit</t>
  </si>
  <si>
    <t>Gross profit margin</t>
  </si>
  <si>
    <t>SALES FORECAST : You can change the values in the grey boxes to forecast your own sales, cost and price.</t>
  </si>
  <si>
    <t>This spreadsheet was created by West &amp; North Yorkshire Chamber of Commerce for use on training courses. No responsibility can be accepted for the reliability of the data entered by users of the 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</si>
</sst>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7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rgb="FF92D050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1" fillId="0" borderId="1" xfId="0" applyFont="1" applyBorder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" fillId="0" borderId="1" xfId="0" applyFont="1" applyBorder="1" applyProtection="1">
      <protection hidden="1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4" borderId="4" xfId="0" applyFill="1" applyBorder="1"/>
    <xf numFmtId="0" fontId="1" fillId="0" borderId="4" xfId="0" applyFont="1" applyBorder="1"/>
    <xf numFmtId="9" fontId="0" fillId="0" borderId="4" xfId="0" applyNumberFormat="1" applyBorder="1"/>
    <xf numFmtId="164" fontId="0" fillId="0" borderId="4" xfId="0" applyNumberFormat="1" applyBorder="1"/>
    <xf numFmtId="0" fontId="1" fillId="3" borderId="0" xfId="0" applyFont="1" applyFill="1"/>
    <xf numFmtId="0" fontId="0" fillId="0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/>
    <xf numFmtId="0" fontId="6" fillId="3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0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9" xfId="0" applyFont="1" applyBorder="1"/>
    <xf numFmtId="0" fontId="1" fillId="0" borderId="15" xfId="0" applyFont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64" fontId="0" fillId="4" borderId="10" xfId="0" applyNumberFormat="1" applyFill="1" applyBorder="1"/>
    <xf numFmtId="164" fontId="0" fillId="4" borderId="0" xfId="0" applyNumberFormat="1" applyFill="1" applyBorder="1"/>
    <xf numFmtId="164" fontId="0" fillId="4" borderId="7" xfId="0" applyNumberFormat="1" applyFill="1" applyBorder="1"/>
    <xf numFmtId="164" fontId="0" fillId="0" borderId="10" xfId="0" applyNumberFormat="1" applyBorder="1"/>
    <xf numFmtId="164" fontId="0" fillId="0" borderId="8" xfId="0" applyNumberFormat="1" applyBorder="1"/>
    <xf numFmtId="167" fontId="0" fillId="0" borderId="10" xfId="0" applyNumberFormat="1" applyBorder="1"/>
    <xf numFmtId="167" fontId="0" fillId="0" borderId="8" xfId="0" applyNumberFormat="1" applyBorder="1"/>
    <xf numFmtId="167" fontId="0" fillId="0" borderId="7" xfId="0" applyNumberFormat="1" applyBorder="1"/>
    <xf numFmtId="167" fontId="0" fillId="0" borderId="4" xfId="0" applyNumberFormat="1" applyBorder="1"/>
    <xf numFmtId="167" fontId="0" fillId="0" borderId="14" xfId="0" applyNumberFormat="1" applyBorder="1"/>
    <xf numFmtId="164" fontId="0" fillId="0" borderId="14" xfId="0" applyNumberFormat="1" applyBorder="1"/>
    <xf numFmtId="167" fontId="1" fillId="0" borderId="15" xfId="0" applyNumberFormat="1" applyFont="1" applyBorder="1"/>
    <xf numFmtId="0" fontId="1" fillId="2" borderId="17" xfId="0" applyFont="1" applyFill="1" applyBorder="1" applyAlignment="1">
      <alignment horizontal="left" vertical="center"/>
    </xf>
    <xf numFmtId="9" fontId="8" fillId="0" borderId="16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14</xdr:col>
      <xdr:colOff>165495</xdr:colOff>
      <xdr:row>1</xdr:row>
      <xdr:rowOff>29632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0"/>
          <a:ext cx="1375170" cy="582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28</xdr:row>
      <xdr:rowOff>47625</xdr:rowOff>
    </xdr:from>
    <xdr:to>
      <xdr:col>1</xdr:col>
      <xdr:colOff>209550</xdr:colOff>
      <xdr:row>32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486400"/>
          <a:ext cx="17907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rtupandgrowyorkshire.co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"/>
  <sheetViews>
    <sheetView workbookViewId="0">
      <selection activeCell="D19" sqref="D19"/>
    </sheetView>
  </sheetViews>
  <sheetFormatPr defaultRowHeight="15" x14ac:dyDescent="0.25"/>
  <cols>
    <col min="1" max="1" width="4.7109375" customWidth="1"/>
  </cols>
  <sheetData>
    <row r="1" spans="1:15" ht="43.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</row>
    <row r="3" spans="1:15" x14ac:dyDescent="0.25">
      <c r="A3" s="1">
        <v>1</v>
      </c>
      <c r="B3" s="27" t="s">
        <v>36</v>
      </c>
      <c r="C3" s="27"/>
      <c r="D3" s="27"/>
      <c r="E3" s="27"/>
      <c r="F3" s="27"/>
      <c r="G3" s="27"/>
      <c r="H3" s="27"/>
      <c r="I3" s="27"/>
      <c r="J3" s="27"/>
    </row>
    <row r="4" spans="1:15" x14ac:dyDescent="0.25">
      <c r="A4" s="1">
        <v>2</v>
      </c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7" spans="1:15" ht="21.75" customHeight="1" x14ac:dyDescent="0.25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</sheetData>
  <mergeCells count="2">
    <mergeCell ref="A1:L1"/>
    <mergeCell ref="A7:N7"/>
  </mergeCells>
  <hyperlinks>
    <hyperlink ref="A7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B21" sqref="B21"/>
    </sheetView>
  </sheetViews>
  <sheetFormatPr defaultRowHeight="15" x14ac:dyDescent="0.25"/>
  <cols>
    <col min="1" max="1" width="23.85546875" customWidth="1"/>
    <col min="2" max="2" width="14.140625" customWidth="1"/>
    <col min="3" max="3" width="16" customWidth="1"/>
    <col min="4" max="4" width="14.7109375" customWidth="1"/>
    <col min="5" max="5" width="11.42578125" customWidth="1"/>
    <col min="8" max="8" width="13.28515625" customWidth="1"/>
    <col min="9" max="9" width="13.7109375" customWidth="1"/>
    <col min="10" max="10" width="12" customWidth="1"/>
  </cols>
  <sheetData>
    <row r="1" spans="1:10" ht="15.75" thickBot="1" x14ac:dyDescent="0.3">
      <c r="A1" s="21" t="s">
        <v>0</v>
      </c>
      <c r="B1" s="22"/>
      <c r="C1" s="22"/>
      <c r="D1" s="22"/>
      <c r="E1" s="23"/>
      <c r="G1" s="13" t="s">
        <v>23</v>
      </c>
      <c r="H1" s="13"/>
      <c r="I1" s="13"/>
      <c r="J1" s="13"/>
    </row>
    <row r="2" spans="1:1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13" t="s">
        <v>24</v>
      </c>
      <c r="H2" s="13"/>
      <c r="I2" s="13"/>
      <c r="J2" s="13"/>
    </row>
    <row r="3" spans="1:10" x14ac:dyDescent="0.25">
      <c r="A3" t="s">
        <v>7</v>
      </c>
      <c r="B3" s="6">
        <v>100</v>
      </c>
      <c r="C3" s="1" t="s">
        <v>12</v>
      </c>
      <c r="D3" s="1">
        <v>25</v>
      </c>
      <c r="E3" s="6">
        <f>SUM(B3/D3)</f>
        <v>4</v>
      </c>
      <c r="G3" s="25" t="s">
        <v>25</v>
      </c>
      <c r="H3" s="25"/>
      <c r="I3" s="25"/>
      <c r="J3" s="25"/>
    </row>
    <row r="4" spans="1:10" x14ac:dyDescent="0.25">
      <c r="A4" t="s">
        <v>8</v>
      </c>
      <c r="B4" s="6">
        <v>5</v>
      </c>
      <c r="C4" s="1" t="s">
        <v>13</v>
      </c>
      <c r="D4" s="1">
        <v>2</v>
      </c>
      <c r="E4" s="6">
        <f t="shared" ref="E4:E7" si="0">SUM(B4/D4)</f>
        <v>2.5</v>
      </c>
      <c r="G4" s="13" t="s">
        <v>26</v>
      </c>
      <c r="H4" s="13"/>
      <c r="I4" s="13"/>
      <c r="J4" s="13"/>
    </row>
    <row r="5" spans="1:10" x14ac:dyDescent="0.25">
      <c r="A5" t="s">
        <v>6</v>
      </c>
      <c r="B5" s="6">
        <v>20</v>
      </c>
      <c r="C5" s="1" t="s">
        <v>14</v>
      </c>
      <c r="D5" s="1">
        <v>50</v>
      </c>
      <c r="E5" s="6">
        <f t="shared" si="0"/>
        <v>0.4</v>
      </c>
      <c r="G5" s="13"/>
      <c r="H5" s="13"/>
      <c r="I5" s="13"/>
      <c r="J5" s="13"/>
    </row>
    <row r="6" spans="1:10" x14ac:dyDescent="0.25">
      <c r="A6" t="s">
        <v>9</v>
      </c>
      <c r="B6" s="6">
        <v>10</v>
      </c>
      <c r="C6" s="1" t="s">
        <v>15</v>
      </c>
      <c r="D6" s="1">
        <v>4</v>
      </c>
      <c r="E6" s="6">
        <f t="shared" si="0"/>
        <v>2.5</v>
      </c>
      <c r="G6" s="13" t="s">
        <v>28</v>
      </c>
      <c r="H6" s="13"/>
      <c r="I6" s="13"/>
      <c r="J6" s="13"/>
    </row>
    <row r="7" spans="1:10" ht="15.75" thickBot="1" x14ac:dyDescent="0.3">
      <c r="A7" t="s">
        <v>10</v>
      </c>
      <c r="B7" s="6">
        <v>1</v>
      </c>
      <c r="C7" s="1" t="s">
        <v>16</v>
      </c>
      <c r="D7" s="1">
        <v>1</v>
      </c>
      <c r="E7" s="6">
        <f t="shared" si="0"/>
        <v>1</v>
      </c>
      <c r="G7" s="13" t="s">
        <v>27</v>
      </c>
      <c r="H7" s="13"/>
      <c r="I7" s="13"/>
      <c r="J7" s="13"/>
    </row>
    <row r="8" spans="1:10" ht="15.75" thickBot="1" x14ac:dyDescent="0.3">
      <c r="A8" s="4" t="s">
        <v>11</v>
      </c>
      <c r="B8" s="2"/>
      <c r="C8" s="2"/>
      <c r="D8" s="2"/>
      <c r="E8" s="5">
        <f>SUM(E3:E7)</f>
        <v>10.4</v>
      </c>
      <c r="G8" s="12"/>
      <c r="H8" s="12"/>
      <c r="I8" s="12"/>
      <c r="J8" s="12"/>
    </row>
    <row r="9" spans="1:10" ht="15.75" thickBot="1" x14ac:dyDescent="0.3"/>
    <row r="10" spans="1:10" ht="15.75" thickBot="1" x14ac:dyDescent="0.3">
      <c r="A10" s="21" t="s">
        <v>0</v>
      </c>
      <c r="B10" s="22"/>
      <c r="C10" s="22"/>
      <c r="D10" s="22"/>
      <c r="E10" s="23"/>
      <c r="G10" s="26" t="s">
        <v>29</v>
      </c>
      <c r="H10" s="26"/>
      <c r="I10" s="26"/>
      <c r="J10" s="26"/>
    </row>
    <row r="11" spans="1:10" x14ac:dyDescent="0.25">
      <c r="A11" s="7" t="s">
        <v>17</v>
      </c>
      <c r="B11" s="8" t="s">
        <v>2</v>
      </c>
      <c r="C11" s="8" t="s">
        <v>18</v>
      </c>
      <c r="D11" s="8" t="s">
        <v>4</v>
      </c>
      <c r="E11" s="8" t="s">
        <v>5</v>
      </c>
      <c r="G11" s="14"/>
      <c r="H11" s="15" t="s">
        <v>1</v>
      </c>
      <c r="I11" s="15" t="s">
        <v>17</v>
      </c>
      <c r="J11" s="15" t="s">
        <v>19</v>
      </c>
    </row>
    <row r="12" spans="1:10" x14ac:dyDescent="0.25">
      <c r="A12" s="9" t="s">
        <v>7</v>
      </c>
      <c r="B12" s="6">
        <v>49.5</v>
      </c>
      <c r="C12" s="1" t="s">
        <v>12</v>
      </c>
      <c r="D12" s="1">
        <v>25</v>
      </c>
      <c r="E12" s="6">
        <f>SUM(B12/D12)</f>
        <v>1.98</v>
      </c>
      <c r="G12" s="15" t="s">
        <v>30</v>
      </c>
      <c r="H12" s="14"/>
      <c r="I12" s="14"/>
      <c r="J12" s="14"/>
    </row>
    <row r="13" spans="1:10" x14ac:dyDescent="0.25">
      <c r="A13" s="9" t="s">
        <v>8</v>
      </c>
      <c r="B13" s="6">
        <v>5</v>
      </c>
      <c r="C13" s="1" t="s">
        <v>13</v>
      </c>
      <c r="D13" s="1">
        <v>2</v>
      </c>
      <c r="E13" s="6">
        <f t="shared" ref="E13:E16" si="1">SUM(B13/D13)</f>
        <v>2.5</v>
      </c>
      <c r="G13" s="16">
        <v>0.5</v>
      </c>
      <c r="H13" s="17">
        <f>$E$8*1.5</f>
        <v>15.600000000000001</v>
      </c>
      <c r="I13" s="17">
        <f>$E$17*1.5</f>
        <v>12.57</v>
      </c>
      <c r="J13" s="17">
        <f>$E$26*1.5</f>
        <v>69.599999999999994</v>
      </c>
    </row>
    <row r="14" spans="1:10" x14ac:dyDescent="0.25">
      <c r="A14" s="9" t="s">
        <v>6</v>
      </c>
      <c r="B14" s="6">
        <v>20</v>
      </c>
      <c r="C14" s="1" t="s">
        <v>14</v>
      </c>
      <c r="D14" s="1">
        <v>50</v>
      </c>
      <c r="E14" s="6">
        <f t="shared" si="1"/>
        <v>0.4</v>
      </c>
      <c r="G14" s="16">
        <v>0.6</v>
      </c>
      <c r="H14" s="17">
        <f>$E$8*1.6</f>
        <v>16.64</v>
      </c>
      <c r="I14" s="17">
        <f>$E$17*1.6</f>
        <v>13.408000000000001</v>
      </c>
      <c r="J14" s="17">
        <f>$E$26*1.6</f>
        <v>74.239999999999995</v>
      </c>
    </row>
    <row r="15" spans="1:10" x14ac:dyDescent="0.25">
      <c r="A15" s="9" t="s">
        <v>9</v>
      </c>
      <c r="B15" s="6">
        <v>10</v>
      </c>
      <c r="C15" s="1" t="s">
        <v>15</v>
      </c>
      <c r="D15" s="1">
        <v>4</v>
      </c>
      <c r="E15" s="6">
        <f t="shared" si="1"/>
        <v>2.5</v>
      </c>
      <c r="G15" s="16">
        <v>0.75</v>
      </c>
      <c r="H15" s="17">
        <f>$E$8*1.75</f>
        <v>18.2</v>
      </c>
      <c r="I15" s="17">
        <f>$E$17*1.75</f>
        <v>14.665000000000001</v>
      </c>
      <c r="J15" s="17">
        <f>$E$26*1.75</f>
        <v>81.2</v>
      </c>
    </row>
    <row r="16" spans="1:10" ht="15.75" thickBot="1" x14ac:dyDescent="0.3">
      <c r="A16" s="9" t="s">
        <v>20</v>
      </c>
      <c r="B16" s="6">
        <v>1</v>
      </c>
      <c r="C16" s="1" t="s">
        <v>16</v>
      </c>
      <c r="D16" s="1">
        <v>1</v>
      </c>
      <c r="E16" s="6">
        <f t="shared" si="1"/>
        <v>1</v>
      </c>
      <c r="G16" s="16">
        <v>0.8</v>
      </c>
      <c r="H16" s="17">
        <f>$E$8*1.8</f>
        <v>18.720000000000002</v>
      </c>
      <c r="I16" s="17">
        <f>$E$17*1.8</f>
        <v>15.084000000000001</v>
      </c>
      <c r="J16" s="17">
        <f>$E$26*1.8</f>
        <v>83.52</v>
      </c>
    </row>
    <row r="17" spans="1:10" ht="15.75" thickBot="1" x14ac:dyDescent="0.3">
      <c r="A17" s="10" t="s">
        <v>21</v>
      </c>
      <c r="B17" s="2"/>
      <c r="C17" s="2"/>
      <c r="D17" s="2"/>
      <c r="E17" s="5">
        <f>SUM(E12:E16)</f>
        <v>8.3800000000000008</v>
      </c>
      <c r="G17" s="16">
        <v>1</v>
      </c>
      <c r="H17" s="17">
        <f>$E$8*2</f>
        <v>20.8</v>
      </c>
      <c r="I17" s="17">
        <f>$E$17*2</f>
        <v>16.760000000000002</v>
      </c>
      <c r="J17" s="17">
        <f>$E$26*2</f>
        <v>92.8</v>
      </c>
    </row>
    <row r="18" spans="1:10" ht="15.75" thickBot="1" x14ac:dyDescent="0.3"/>
    <row r="19" spans="1:10" ht="15.75" thickBot="1" x14ac:dyDescent="0.3">
      <c r="A19" s="21" t="s">
        <v>0</v>
      </c>
      <c r="B19" s="22"/>
      <c r="C19" s="22"/>
      <c r="D19" s="22"/>
      <c r="E19" s="23"/>
      <c r="G19" s="13" t="s">
        <v>23</v>
      </c>
      <c r="H19" s="18"/>
      <c r="I19" s="18"/>
      <c r="J19" s="18"/>
    </row>
    <row r="20" spans="1:10" x14ac:dyDescent="0.25">
      <c r="A20" s="7" t="s">
        <v>19</v>
      </c>
      <c r="B20" s="8" t="s">
        <v>2</v>
      </c>
      <c r="C20" s="8" t="s">
        <v>18</v>
      </c>
      <c r="D20" s="8" t="s">
        <v>4</v>
      </c>
      <c r="E20" s="8" t="s">
        <v>5</v>
      </c>
      <c r="G20" s="13" t="s">
        <v>31</v>
      </c>
      <c r="H20" s="18"/>
      <c r="I20" s="18"/>
      <c r="J20" s="18"/>
    </row>
    <row r="21" spans="1:10" x14ac:dyDescent="0.25">
      <c r="A21" s="9" t="s">
        <v>7</v>
      </c>
      <c r="B21" s="6">
        <v>1000</v>
      </c>
      <c r="C21" s="1" t="s">
        <v>12</v>
      </c>
      <c r="D21" s="1">
        <v>25</v>
      </c>
      <c r="E21" s="6">
        <f>SUM(B21/D21)</f>
        <v>40</v>
      </c>
      <c r="G21" s="13" t="s">
        <v>32</v>
      </c>
      <c r="H21" s="18"/>
      <c r="I21" s="18"/>
      <c r="J21" s="18"/>
    </row>
    <row r="22" spans="1:10" x14ac:dyDescent="0.25">
      <c r="A22" s="9" t="s">
        <v>8</v>
      </c>
      <c r="B22" s="6">
        <v>5</v>
      </c>
      <c r="C22" s="1" t="s">
        <v>13</v>
      </c>
      <c r="D22" s="1">
        <v>2</v>
      </c>
      <c r="E22" s="6">
        <f t="shared" ref="E22:E25" si="2">SUM(B22/D22)</f>
        <v>2.5</v>
      </c>
      <c r="G22" s="13"/>
      <c r="H22" s="18"/>
      <c r="I22" s="18"/>
      <c r="J22" s="18"/>
    </row>
    <row r="23" spans="1:10" x14ac:dyDescent="0.25">
      <c r="A23" s="9" t="s">
        <v>6</v>
      </c>
      <c r="B23" s="6">
        <v>20</v>
      </c>
      <c r="C23" s="1" t="s">
        <v>14</v>
      </c>
      <c r="D23" s="1">
        <v>50</v>
      </c>
      <c r="E23" s="6">
        <f t="shared" si="2"/>
        <v>0.4</v>
      </c>
      <c r="G23" s="13" t="s">
        <v>33</v>
      </c>
      <c r="H23" s="18"/>
      <c r="I23" s="18"/>
      <c r="J23" s="18"/>
    </row>
    <row r="24" spans="1:10" x14ac:dyDescent="0.25">
      <c r="A24" s="9" t="s">
        <v>9</v>
      </c>
      <c r="B24" s="6">
        <v>10</v>
      </c>
      <c r="C24" s="1" t="s">
        <v>15</v>
      </c>
      <c r="D24" s="1">
        <v>4</v>
      </c>
      <c r="E24" s="6">
        <f t="shared" si="2"/>
        <v>2.5</v>
      </c>
      <c r="G24" s="13" t="s">
        <v>34</v>
      </c>
      <c r="H24" s="18"/>
      <c r="I24" s="18"/>
      <c r="J24" s="18"/>
    </row>
    <row r="25" spans="1:10" ht="15.75" thickBot="1" x14ac:dyDescent="0.3">
      <c r="A25" s="9" t="s">
        <v>20</v>
      </c>
      <c r="B25" s="6">
        <v>1</v>
      </c>
      <c r="C25" s="1" t="s">
        <v>16</v>
      </c>
      <c r="D25" s="1">
        <v>1</v>
      </c>
      <c r="E25" s="6">
        <f t="shared" si="2"/>
        <v>1</v>
      </c>
      <c r="G25" s="18"/>
      <c r="H25" s="18"/>
      <c r="I25" s="18"/>
      <c r="J25" s="18"/>
    </row>
    <row r="26" spans="1:10" ht="15.75" thickBot="1" x14ac:dyDescent="0.3">
      <c r="A26" s="10" t="s">
        <v>21</v>
      </c>
      <c r="B26" s="2"/>
      <c r="C26" s="2"/>
      <c r="D26" s="2"/>
      <c r="E26" s="5">
        <f>SUM(E21:E25)</f>
        <v>46.4</v>
      </c>
      <c r="G26" s="11"/>
      <c r="H26" s="11"/>
      <c r="I26" s="11"/>
      <c r="J26" s="11"/>
    </row>
    <row r="28" spans="1:10" x14ac:dyDescent="0.25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</row>
  </sheetData>
  <mergeCells count="6">
    <mergeCell ref="A1:E1"/>
    <mergeCell ref="A10:E10"/>
    <mergeCell ref="A19:E19"/>
    <mergeCell ref="A28:J28"/>
    <mergeCell ref="G3:J3"/>
    <mergeCell ref="G10:J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G29" sqref="G29"/>
    </sheetView>
  </sheetViews>
  <sheetFormatPr defaultRowHeight="15" x14ac:dyDescent="0.25"/>
  <cols>
    <col min="1" max="1" width="14.7109375" customWidth="1"/>
    <col min="3" max="3" width="9.28515625" bestFit="1" customWidth="1"/>
    <col min="4" max="14" width="10.140625" bestFit="1" customWidth="1"/>
    <col min="15" max="15" width="11.140625" bestFit="1" customWidth="1"/>
  </cols>
  <sheetData>
    <row r="1" spans="1:17" ht="31.5" customHeight="1" x14ac:dyDescent="0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7" x14ac:dyDescent="0.25">
      <c r="A2" s="33"/>
      <c r="B2" s="43" t="s">
        <v>41</v>
      </c>
      <c r="C2" s="43" t="s">
        <v>40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3">
        <v>12</v>
      </c>
      <c r="O2" s="30" t="s">
        <v>39</v>
      </c>
      <c r="P2" s="31"/>
      <c r="Q2" s="31"/>
    </row>
    <row r="3" spans="1:17" x14ac:dyDescent="0.25">
      <c r="A3" s="31" t="s">
        <v>1</v>
      </c>
      <c r="B3" s="47">
        <v>350</v>
      </c>
      <c r="C3" s="35">
        <v>2</v>
      </c>
      <c r="D3" s="35">
        <v>3</v>
      </c>
      <c r="E3" s="35">
        <v>3</v>
      </c>
      <c r="F3" s="35">
        <v>4</v>
      </c>
      <c r="G3" s="35">
        <v>4</v>
      </c>
      <c r="H3" s="35">
        <v>4</v>
      </c>
      <c r="I3" s="35">
        <v>5</v>
      </c>
      <c r="J3" s="35">
        <v>5</v>
      </c>
      <c r="K3" s="35">
        <v>6</v>
      </c>
      <c r="L3" s="35">
        <v>6</v>
      </c>
      <c r="M3" s="35">
        <v>6</v>
      </c>
      <c r="N3" s="36">
        <v>6</v>
      </c>
      <c r="O3" s="32">
        <f>SUM(C3:N3)</f>
        <v>54</v>
      </c>
      <c r="P3" s="31"/>
      <c r="Q3" s="31"/>
    </row>
    <row r="4" spans="1:17" x14ac:dyDescent="0.25">
      <c r="A4" s="40" t="s">
        <v>17</v>
      </c>
      <c r="B4" s="48">
        <v>50</v>
      </c>
      <c r="C4" s="34">
        <v>6</v>
      </c>
      <c r="D4" s="34">
        <v>6</v>
      </c>
      <c r="E4" s="34">
        <v>6</v>
      </c>
      <c r="F4" s="34">
        <v>6</v>
      </c>
      <c r="G4" s="34">
        <v>5</v>
      </c>
      <c r="H4" s="34">
        <v>5</v>
      </c>
      <c r="I4" s="34">
        <v>8</v>
      </c>
      <c r="J4" s="34">
        <v>8</v>
      </c>
      <c r="K4" s="34">
        <v>8</v>
      </c>
      <c r="L4" s="34">
        <v>9</v>
      </c>
      <c r="M4" s="34">
        <v>9</v>
      </c>
      <c r="N4" s="37">
        <v>9</v>
      </c>
      <c r="O4" s="32">
        <f>SUM(C4:N4)</f>
        <v>85</v>
      </c>
      <c r="P4" s="31"/>
      <c r="Q4" s="31"/>
    </row>
    <row r="5" spans="1:17" x14ac:dyDescent="0.25">
      <c r="A5" s="38" t="s">
        <v>42</v>
      </c>
      <c r="B5" s="38"/>
      <c r="C5" s="52">
        <f>$B3*C3</f>
        <v>700</v>
      </c>
      <c r="D5" s="52">
        <f>$B3*D3</f>
        <v>1050</v>
      </c>
      <c r="E5" s="52">
        <f t="shared" ref="E5:N5" si="0">$B3*E3</f>
        <v>1050</v>
      </c>
      <c r="F5" s="52">
        <f t="shared" si="0"/>
        <v>1400</v>
      </c>
      <c r="G5" s="52">
        <f t="shared" si="0"/>
        <v>1400</v>
      </c>
      <c r="H5" s="52">
        <f t="shared" si="0"/>
        <v>1400</v>
      </c>
      <c r="I5" s="52">
        <f t="shared" si="0"/>
        <v>1750</v>
      </c>
      <c r="J5" s="52">
        <f t="shared" si="0"/>
        <v>1750</v>
      </c>
      <c r="K5" s="52">
        <f t="shared" si="0"/>
        <v>2100</v>
      </c>
      <c r="L5" s="52">
        <f t="shared" si="0"/>
        <v>2100</v>
      </c>
      <c r="M5" s="52">
        <f t="shared" si="0"/>
        <v>2100</v>
      </c>
      <c r="N5" s="52">
        <f t="shared" si="0"/>
        <v>2100</v>
      </c>
      <c r="O5" s="53">
        <f>SUM(C5:N5)</f>
        <v>18900</v>
      </c>
      <c r="P5" s="31"/>
      <c r="Q5" s="31"/>
    </row>
    <row r="6" spans="1:17" x14ac:dyDescent="0.25">
      <c r="A6" s="39" t="s">
        <v>43</v>
      </c>
      <c r="B6" s="39"/>
      <c r="C6" s="54">
        <f>$B4*C4</f>
        <v>300</v>
      </c>
      <c r="D6" s="54">
        <f t="shared" ref="D6:N6" si="1">$B4*D4</f>
        <v>300</v>
      </c>
      <c r="E6" s="54">
        <f t="shared" si="1"/>
        <v>300</v>
      </c>
      <c r="F6" s="54">
        <f t="shared" si="1"/>
        <v>300</v>
      </c>
      <c r="G6" s="54">
        <f t="shared" si="1"/>
        <v>250</v>
      </c>
      <c r="H6" s="54">
        <f t="shared" si="1"/>
        <v>250</v>
      </c>
      <c r="I6" s="54">
        <f t="shared" si="1"/>
        <v>400</v>
      </c>
      <c r="J6" s="54">
        <f t="shared" si="1"/>
        <v>400</v>
      </c>
      <c r="K6" s="54">
        <f t="shared" si="1"/>
        <v>400</v>
      </c>
      <c r="L6" s="54">
        <f t="shared" si="1"/>
        <v>450</v>
      </c>
      <c r="M6" s="54">
        <f t="shared" si="1"/>
        <v>450</v>
      </c>
      <c r="N6" s="54">
        <f t="shared" si="1"/>
        <v>450</v>
      </c>
      <c r="O6" s="53">
        <f>SUM(C6:N6)</f>
        <v>4250</v>
      </c>
      <c r="P6" s="31"/>
      <c r="Q6" s="31"/>
    </row>
    <row r="7" spans="1:17" x14ac:dyDescent="0.25">
      <c r="B7" s="42" t="s">
        <v>46</v>
      </c>
      <c r="O7" s="53"/>
      <c r="P7" s="31"/>
      <c r="Q7" s="31"/>
    </row>
    <row r="8" spans="1:17" x14ac:dyDescent="0.25">
      <c r="A8" s="38" t="s">
        <v>44</v>
      </c>
      <c r="B8" s="47">
        <v>613</v>
      </c>
      <c r="C8" s="52">
        <f>$B8*C3</f>
        <v>1226</v>
      </c>
      <c r="D8" s="52">
        <f t="shared" ref="D8:N8" si="2">$B8*D3</f>
        <v>1839</v>
      </c>
      <c r="E8" s="52">
        <f t="shared" si="2"/>
        <v>1839</v>
      </c>
      <c r="F8" s="52">
        <f t="shared" si="2"/>
        <v>2452</v>
      </c>
      <c r="G8" s="52">
        <f t="shared" si="2"/>
        <v>2452</v>
      </c>
      <c r="H8" s="52">
        <f t="shared" si="2"/>
        <v>2452</v>
      </c>
      <c r="I8" s="52">
        <f t="shared" si="2"/>
        <v>3065</v>
      </c>
      <c r="J8" s="52">
        <f t="shared" si="2"/>
        <v>3065</v>
      </c>
      <c r="K8" s="52">
        <f t="shared" si="2"/>
        <v>3678</v>
      </c>
      <c r="L8" s="52">
        <f t="shared" si="2"/>
        <v>3678</v>
      </c>
      <c r="M8" s="50">
        <f t="shared" si="2"/>
        <v>3678</v>
      </c>
      <c r="N8" s="50">
        <f t="shared" si="2"/>
        <v>3678</v>
      </c>
      <c r="O8" s="55">
        <f t="shared" ref="O7:O14" si="3">SUM(C8:N8)</f>
        <v>33102</v>
      </c>
    </row>
    <row r="9" spans="1:17" x14ac:dyDescent="0.25">
      <c r="A9" s="39" t="s">
        <v>45</v>
      </c>
      <c r="B9" s="49">
        <v>85</v>
      </c>
      <c r="C9" s="56">
        <f>$B9*C4</f>
        <v>510</v>
      </c>
      <c r="D9" s="56">
        <f t="shared" ref="D9:N9" si="4">$B9*D4</f>
        <v>510</v>
      </c>
      <c r="E9" s="56">
        <f t="shared" si="4"/>
        <v>510</v>
      </c>
      <c r="F9" s="56">
        <f t="shared" si="4"/>
        <v>510</v>
      </c>
      <c r="G9" s="56">
        <f t="shared" si="4"/>
        <v>425</v>
      </c>
      <c r="H9" s="56">
        <f t="shared" si="4"/>
        <v>425</v>
      </c>
      <c r="I9" s="56">
        <f t="shared" si="4"/>
        <v>680</v>
      </c>
      <c r="J9" s="56">
        <f t="shared" si="4"/>
        <v>680</v>
      </c>
      <c r="K9" s="56">
        <f t="shared" si="4"/>
        <v>680</v>
      </c>
      <c r="L9" s="56">
        <f t="shared" si="4"/>
        <v>765</v>
      </c>
      <c r="M9" s="57">
        <f t="shared" si="4"/>
        <v>765</v>
      </c>
      <c r="N9" s="51">
        <f t="shared" si="4"/>
        <v>765</v>
      </c>
      <c r="O9" s="55">
        <f t="shared" si="3"/>
        <v>7225</v>
      </c>
    </row>
    <row r="10" spans="1:17" x14ac:dyDescent="0.25">
      <c r="O10" s="55"/>
    </row>
    <row r="11" spans="1:17" x14ac:dyDescent="0.25">
      <c r="A11" s="38" t="s">
        <v>47</v>
      </c>
      <c r="B11" s="38"/>
      <c r="C11" s="52">
        <f>SUM(C8+C9)</f>
        <v>1736</v>
      </c>
      <c r="D11" s="52">
        <f t="shared" ref="D11:N11" si="5">SUM(D8+D9)</f>
        <v>2349</v>
      </c>
      <c r="E11" s="52">
        <f t="shared" si="5"/>
        <v>2349</v>
      </c>
      <c r="F11" s="52">
        <f t="shared" si="5"/>
        <v>2962</v>
      </c>
      <c r="G11" s="52">
        <f t="shared" si="5"/>
        <v>2877</v>
      </c>
      <c r="H11" s="52">
        <f>SUM(H8+H9)</f>
        <v>2877</v>
      </c>
      <c r="I11" s="52">
        <f t="shared" si="5"/>
        <v>3745</v>
      </c>
      <c r="J11" s="52">
        <f>SUM(J8+J9)</f>
        <v>3745</v>
      </c>
      <c r="K11" s="52">
        <f t="shared" si="5"/>
        <v>4358</v>
      </c>
      <c r="L11" s="52">
        <f t="shared" si="5"/>
        <v>4443</v>
      </c>
      <c r="M11" s="52">
        <f t="shared" si="5"/>
        <v>4443</v>
      </c>
      <c r="N11" s="52">
        <f t="shared" si="5"/>
        <v>4443</v>
      </c>
      <c r="O11" s="55">
        <f t="shared" si="3"/>
        <v>40327</v>
      </c>
    </row>
    <row r="12" spans="1:17" x14ac:dyDescent="0.25">
      <c r="A12" s="39" t="s">
        <v>48</v>
      </c>
      <c r="B12" s="39"/>
      <c r="C12" s="54">
        <f>SUM(C5+C6)</f>
        <v>1000</v>
      </c>
      <c r="D12" s="54">
        <f t="shared" ref="D12:N12" si="6">SUM(D5+D6)</f>
        <v>1350</v>
      </c>
      <c r="E12" s="54">
        <f t="shared" si="6"/>
        <v>1350</v>
      </c>
      <c r="F12" s="54">
        <f t="shared" si="6"/>
        <v>1700</v>
      </c>
      <c r="G12" s="54">
        <f t="shared" si="6"/>
        <v>1650</v>
      </c>
      <c r="H12" s="54">
        <f t="shared" si="6"/>
        <v>1650</v>
      </c>
      <c r="I12" s="54">
        <f t="shared" si="6"/>
        <v>2150</v>
      </c>
      <c r="J12" s="54">
        <f t="shared" si="6"/>
        <v>2150</v>
      </c>
      <c r="K12" s="54">
        <f t="shared" si="6"/>
        <v>2500</v>
      </c>
      <c r="L12" s="54">
        <f t="shared" si="6"/>
        <v>2550</v>
      </c>
      <c r="M12" s="54">
        <f t="shared" si="6"/>
        <v>2550</v>
      </c>
      <c r="N12" s="54">
        <f t="shared" si="6"/>
        <v>2550</v>
      </c>
      <c r="O12" s="55">
        <f t="shared" si="3"/>
        <v>23150</v>
      </c>
    </row>
    <row r="13" spans="1:17" x14ac:dyDescent="0.25">
      <c r="B13" s="41"/>
      <c r="O13" s="53"/>
    </row>
    <row r="14" spans="1:17" ht="15.75" thickBot="1" x14ac:dyDescent="0.3">
      <c r="A14" s="44" t="s">
        <v>49</v>
      </c>
      <c r="C14" s="58">
        <f>SUM(C11-C12)</f>
        <v>736</v>
      </c>
      <c r="D14" s="58">
        <f t="shared" ref="D14:O14" si="7">SUM(D11-D12)</f>
        <v>999</v>
      </c>
      <c r="E14" s="58">
        <f t="shared" si="7"/>
        <v>999</v>
      </c>
      <c r="F14" s="58">
        <f t="shared" si="7"/>
        <v>1262</v>
      </c>
      <c r="G14" s="58">
        <f t="shared" si="7"/>
        <v>1227</v>
      </c>
      <c r="H14" s="58">
        <f t="shared" si="7"/>
        <v>1227</v>
      </c>
      <c r="I14" s="58">
        <f t="shared" si="7"/>
        <v>1595</v>
      </c>
      <c r="J14" s="58">
        <f t="shared" si="7"/>
        <v>1595</v>
      </c>
      <c r="K14" s="58">
        <f t="shared" si="7"/>
        <v>1858</v>
      </c>
      <c r="L14" s="58">
        <f t="shared" si="7"/>
        <v>1893</v>
      </c>
      <c r="M14" s="58">
        <f t="shared" si="7"/>
        <v>1893</v>
      </c>
      <c r="N14" s="58">
        <f t="shared" si="7"/>
        <v>1893</v>
      </c>
      <c r="O14" s="58">
        <f t="shared" si="7"/>
        <v>17177</v>
      </c>
    </row>
    <row r="15" spans="1:17" ht="21" customHeight="1" x14ac:dyDescent="0.25">
      <c r="A15" s="59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>
        <f>C14/C11</f>
        <v>0.42396313364055299</v>
      </c>
    </row>
    <row r="16" spans="1:17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5">
      <c r="A17" s="61" t="s">
        <v>52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</sheetData>
  <sheetProtection password="B6A0" sheet="1" objects="1" scenarios="1"/>
  <protectedRanges>
    <protectedRange sqref="B3:N4" name="Range1"/>
    <protectedRange sqref="B8:B9" name="Range2"/>
  </protectedRanges>
  <mergeCells count="3">
    <mergeCell ref="A1:O1"/>
    <mergeCell ref="A15:N15"/>
    <mergeCell ref="A17:O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Product Costings</vt:lpstr>
      <vt:lpstr>Sales FC</vt:lpstr>
    </vt:vector>
  </TitlesOfParts>
  <Company>Bradford Chamber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Fuller</dc:creator>
  <cp:lastModifiedBy>Rachel Fuller</cp:lastModifiedBy>
  <dcterms:created xsi:type="dcterms:W3CDTF">2015-06-29T15:18:59Z</dcterms:created>
  <dcterms:modified xsi:type="dcterms:W3CDTF">2015-07-02T13:03:44Z</dcterms:modified>
</cp:coreProperties>
</file>